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0" yWindow="0" windowWidth="19200" windowHeight="8325"/>
  </bookViews>
  <sheets>
    <sheet name="GD270系列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2" i="2"/>
  <c r="H11" i="2"/>
  <c r="H10" i="2"/>
  <c r="H9" i="2"/>
  <c r="H8" i="2"/>
  <c r="H7" i="2"/>
  <c r="H6" i="2"/>
  <c r="H5" i="2"/>
  <c r="H4" i="2"/>
  <c r="H3" i="2"/>
  <c r="I3" i="2" l="1"/>
  <c r="J15" i="2"/>
  <c r="J47" i="2"/>
  <c r="J19" i="2"/>
  <c r="J41" i="2"/>
  <c r="J35" i="2"/>
  <c r="J27" i="2"/>
  <c r="J21" i="2"/>
  <c r="I21" i="2"/>
  <c r="I47" i="2"/>
  <c r="I41" i="2"/>
  <c r="J37" i="2"/>
  <c r="I37" i="2"/>
  <c r="I35" i="2"/>
  <c r="J31" i="2"/>
  <c r="I31" i="2"/>
  <c r="G19" i="3"/>
  <c r="H19" i="3"/>
  <c r="I19" i="2" l="1"/>
  <c r="I15" i="2" s="1"/>
  <c r="I27" i="2"/>
</calcChain>
</file>

<file path=xl/sharedStrings.xml><?xml version="1.0" encoding="utf-8"?>
<sst xmlns="http://schemas.openxmlformats.org/spreadsheetml/2006/main" count="67" uniqueCount="66">
  <si>
    <t>GD270-200-4-L1</t>
    <phoneticPr fontId="1" type="noConversion"/>
  </si>
  <si>
    <t>GD270-220-4-L3</t>
    <phoneticPr fontId="1" type="noConversion"/>
  </si>
  <si>
    <t>GD270-160-4</t>
    <phoneticPr fontId="1" type="noConversion"/>
  </si>
  <si>
    <t>GD270-185-4-L1</t>
    <phoneticPr fontId="1" type="noConversion"/>
  </si>
  <si>
    <t>GD270-185-4</t>
    <phoneticPr fontId="1" type="noConversion"/>
  </si>
  <si>
    <t>GD270-200-4</t>
    <phoneticPr fontId="1" type="noConversion"/>
  </si>
  <si>
    <t>GD270-220-4</t>
    <phoneticPr fontId="1" type="noConversion"/>
  </si>
  <si>
    <t>GD270-250-4-L3</t>
    <phoneticPr fontId="1" type="noConversion"/>
  </si>
  <si>
    <t>GD270-250-4</t>
    <phoneticPr fontId="1" type="noConversion"/>
  </si>
  <si>
    <t>GD270-160-4-L1</t>
    <phoneticPr fontId="1" type="noConversion"/>
  </si>
  <si>
    <t>W</t>
    <phoneticPr fontId="1" type="noConversion"/>
  </si>
  <si>
    <t>1W=?BTU/HR</t>
    <phoneticPr fontId="1" type="noConversion"/>
  </si>
  <si>
    <t>BTU</t>
    <phoneticPr fontId="1" type="noConversion"/>
  </si>
  <si>
    <t>KW</t>
    <phoneticPr fontId="1" type="noConversion"/>
  </si>
  <si>
    <t>GD270-030-4</t>
    <phoneticPr fontId="1" type="noConversion"/>
  </si>
  <si>
    <t>GD270-030-4-L1</t>
    <phoneticPr fontId="1" type="noConversion"/>
  </si>
  <si>
    <t>GD270-037-4</t>
    <phoneticPr fontId="1" type="noConversion"/>
  </si>
  <si>
    <t>GD270-037-4-L1</t>
    <phoneticPr fontId="1" type="noConversion"/>
  </si>
  <si>
    <t>GD270-045-4</t>
    <phoneticPr fontId="1" type="noConversion"/>
  </si>
  <si>
    <t>GD270-045-4-L1</t>
    <phoneticPr fontId="1" type="noConversion"/>
  </si>
  <si>
    <t>GD270-055-4</t>
    <phoneticPr fontId="1" type="noConversion"/>
  </si>
  <si>
    <t>GD270-055-4-B-L1</t>
    <phoneticPr fontId="1" type="noConversion"/>
  </si>
  <si>
    <t>GD270-075-4</t>
    <phoneticPr fontId="1" type="noConversion"/>
  </si>
  <si>
    <t>GD270-075-4-B-L1</t>
    <phoneticPr fontId="1" type="noConversion"/>
  </si>
  <si>
    <t>GD270-090-4</t>
    <phoneticPr fontId="1" type="noConversion"/>
  </si>
  <si>
    <t>GD270-090-4-B-L1</t>
    <phoneticPr fontId="1" type="noConversion"/>
  </si>
  <si>
    <t>GD270-110-4</t>
    <phoneticPr fontId="1" type="noConversion"/>
  </si>
  <si>
    <t>GD270-110-4-B-L1</t>
    <phoneticPr fontId="1" type="noConversion"/>
  </si>
  <si>
    <t>GD270-132-4</t>
    <phoneticPr fontId="1" type="noConversion"/>
  </si>
  <si>
    <t>GD270-132-4-B-L1</t>
    <phoneticPr fontId="1" type="noConversion"/>
  </si>
  <si>
    <t>GD270-280-4</t>
    <phoneticPr fontId="1" type="noConversion"/>
  </si>
  <si>
    <t>GD270-280-4-L3</t>
    <phoneticPr fontId="1" type="noConversion"/>
  </si>
  <si>
    <t>GD270-315-4</t>
    <phoneticPr fontId="1" type="noConversion"/>
  </si>
  <si>
    <t>GD270-315-4-L3</t>
    <phoneticPr fontId="1" type="noConversion"/>
  </si>
  <si>
    <t>GD270-355-4</t>
    <phoneticPr fontId="1" type="noConversion"/>
  </si>
  <si>
    <t>GD270-355-4-L3</t>
    <phoneticPr fontId="1" type="noConversion"/>
  </si>
  <si>
    <t>GD270-450-4-L1</t>
    <phoneticPr fontId="1" type="noConversion"/>
  </si>
  <si>
    <t>GD270-450-4-L3</t>
    <phoneticPr fontId="1" type="noConversion"/>
  </si>
  <si>
    <t>GD270-500-4-L1</t>
    <phoneticPr fontId="1" type="noConversion"/>
  </si>
  <si>
    <t>GD270-500-4-L3</t>
    <phoneticPr fontId="1" type="noConversion"/>
  </si>
  <si>
    <t>GD270-400-4-L1</t>
    <phoneticPr fontId="1" type="noConversion"/>
  </si>
  <si>
    <t>GD270-400-4-L3</t>
    <phoneticPr fontId="1" type="noConversion"/>
  </si>
  <si>
    <t>GD270-1R5-4</t>
  </si>
  <si>
    <t>GD270-2R2-4</t>
  </si>
  <si>
    <t>GD270-004-4</t>
  </si>
  <si>
    <t>GD270-5R5-4</t>
  </si>
  <si>
    <t>GD270-7R5-4</t>
  </si>
  <si>
    <t>GD270-011-4</t>
  </si>
  <si>
    <t>GD270-011-4-L1</t>
  </si>
  <si>
    <t>GD270-015-4</t>
  </si>
  <si>
    <t>GD270-015-4-L1</t>
  </si>
  <si>
    <t>GD270-018-4-L1</t>
  </si>
  <si>
    <t>GD270-022-4</t>
  </si>
  <si>
    <t>GD270-022-4-L1</t>
  </si>
  <si>
    <t>/</t>
    <phoneticPr fontId="1" type="noConversion"/>
  </si>
  <si>
    <t>GD270-018-4</t>
    <phoneticPr fontId="1" type="noConversion"/>
  </si>
  <si>
    <t xml:space="preserve">Модель </t>
  </si>
  <si>
    <t>Объем вентиляции
(CFM)</t>
  </si>
  <si>
    <t>Объем вентиляции (м^3/ч)</t>
  </si>
  <si>
    <t>Выходная мощность (кВт)</t>
  </si>
  <si>
    <t>Входной ток (A)</t>
  </si>
  <si>
    <t>Выходной ток (A)</t>
  </si>
  <si>
    <t>Потребляемая мощность при полной нагрузке (Вт)</t>
  </si>
  <si>
    <t>Потребляемая мощность без нагрузки (Вт)</t>
  </si>
  <si>
    <t>0.04</t>
  </si>
  <si>
    <t>Тепловыделение (кВт/ч)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</si>
</sst>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_);[Red]\(0.0\)"/>
    <numFmt numFmtId="165" formatCode="0_);[Red]\(0\)"/>
    <numFmt numFmtId="166" formatCode="0_);\(0\)"/>
    <numFmt numFmtId="171" formatCode="0.00;[Red]0.00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0"/>
      <name val="宋体"/>
      <family val="3"/>
      <charset val="134"/>
    </font>
    <font>
      <b/>
      <sz val="6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171" fontId="6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52"/>
  <sheetViews>
    <sheetView tabSelected="1" topLeftCell="B1" zoomScale="145" zoomScaleNormal="145" workbookViewId="0">
      <selection activeCell="K1" sqref="K1:K1048576"/>
    </sheetView>
  </sheetViews>
  <sheetFormatPr defaultColWidth="9" defaultRowHeight="8.25"/>
  <cols>
    <col min="1" max="1" width="9" style="5"/>
    <col min="2" max="2" width="18.375" style="5" bestFit="1" customWidth="1"/>
    <col min="3" max="7" width="9" style="5"/>
    <col min="8" max="8" width="9.5" style="5" customWidth="1"/>
    <col min="9" max="9" width="7" style="5" customWidth="1"/>
    <col min="10" max="10" width="7.125" style="5" customWidth="1"/>
    <col min="11" max="11" width="0" style="5" hidden="1" customWidth="1"/>
    <col min="12" max="16384" width="9" style="5"/>
  </cols>
  <sheetData>
    <row r="1" spans="2:11" ht="33">
      <c r="B1" s="2" t="s">
        <v>56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65</v>
      </c>
      <c r="I1" s="3" t="s">
        <v>58</v>
      </c>
      <c r="J1" s="4" t="s">
        <v>57</v>
      </c>
    </row>
    <row r="2" spans="2:11">
      <c r="B2" s="6" t="s">
        <v>42</v>
      </c>
      <c r="C2" s="7">
        <v>1.5</v>
      </c>
      <c r="D2" s="8">
        <v>5</v>
      </c>
      <c r="E2" s="7">
        <v>3.7</v>
      </c>
      <c r="F2" s="7">
        <v>42</v>
      </c>
      <c r="G2" s="9">
        <v>13</v>
      </c>
      <c r="H2" s="8" t="s">
        <v>64</v>
      </c>
      <c r="I2" s="8" t="s">
        <v>54</v>
      </c>
      <c r="J2" s="8" t="s">
        <v>54</v>
      </c>
      <c r="K2" s="10">
        <v>3412</v>
      </c>
    </row>
    <row r="3" spans="2:11">
      <c r="B3" s="6" t="s">
        <v>43</v>
      </c>
      <c r="C3" s="10">
        <v>2</v>
      </c>
      <c r="D3" s="8">
        <v>6</v>
      </c>
      <c r="E3" s="10">
        <v>5</v>
      </c>
      <c r="F3" s="10">
        <v>54</v>
      </c>
      <c r="G3" s="9">
        <v>13</v>
      </c>
      <c r="H3" s="28">
        <f>(3.412*F3)/K2</f>
        <v>5.3999999999999999E-2</v>
      </c>
      <c r="I3" s="8">
        <f>J3*1.7</f>
        <v>45.526000000000003</v>
      </c>
      <c r="J3" s="8">
        <v>26.78</v>
      </c>
      <c r="K3" s="10">
        <v>3412</v>
      </c>
    </row>
    <row r="4" spans="2:11">
      <c r="B4" s="6" t="s">
        <v>44</v>
      </c>
      <c r="C4" s="7">
        <v>4</v>
      </c>
      <c r="D4" s="8">
        <v>15</v>
      </c>
      <c r="E4" s="7">
        <v>9.5</v>
      </c>
      <c r="F4" s="7">
        <v>118</v>
      </c>
      <c r="G4" s="9">
        <v>13</v>
      </c>
      <c r="H4" s="28">
        <f>(3.412*F4)/K2</f>
        <v>0.11799999999999999</v>
      </c>
      <c r="I4" s="11">
        <v>69</v>
      </c>
      <c r="J4" s="11">
        <v>40.61</v>
      </c>
      <c r="K4" s="10">
        <v>3412</v>
      </c>
    </row>
    <row r="5" spans="2:11">
      <c r="B5" s="6" t="s">
        <v>45</v>
      </c>
      <c r="C5" s="12">
        <v>5.5</v>
      </c>
      <c r="D5" s="9">
        <v>20</v>
      </c>
      <c r="E5" s="9">
        <v>13</v>
      </c>
      <c r="F5" s="9">
        <v>166</v>
      </c>
      <c r="G5" s="7">
        <v>13.6</v>
      </c>
      <c r="H5" s="28">
        <f>(3.412*F5)/K2</f>
        <v>0.16599999999999998</v>
      </c>
      <c r="I5" s="17">
        <v>88</v>
      </c>
      <c r="J5" s="17">
        <v>51.73</v>
      </c>
      <c r="K5" s="10">
        <v>3412</v>
      </c>
    </row>
    <row r="6" spans="2:11">
      <c r="B6" s="6" t="s">
        <v>46</v>
      </c>
      <c r="C6" s="12">
        <v>7.5</v>
      </c>
      <c r="D6" s="9">
        <v>27</v>
      </c>
      <c r="E6" s="9">
        <v>17</v>
      </c>
      <c r="F6" s="9">
        <v>208</v>
      </c>
      <c r="G6" s="7">
        <v>13.6</v>
      </c>
      <c r="H6" s="28">
        <f>(3.412*F6)/K2</f>
        <v>0.20800000000000002</v>
      </c>
      <c r="I6" s="22"/>
      <c r="J6" s="22"/>
      <c r="K6" s="10">
        <v>3412</v>
      </c>
    </row>
    <row r="7" spans="2:11">
      <c r="B7" s="6" t="s">
        <v>47</v>
      </c>
      <c r="C7" s="8">
        <v>11</v>
      </c>
      <c r="D7" s="8">
        <v>32</v>
      </c>
      <c r="E7" s="8">
        <v>25</v>
      </c>
      <c r="F7" s="9">
        <v>303</v>
      </c>
      <c r="G7" s="9">
        <v>18</v>
      </c>
      <c r="H7" s="28">
        <f>(3.412*F7)/K2</f>
        <v>0.30299999999999999</v>
      </c>
      <c r="I7" s="23">
        <v>130.80000000000001</v>
      </c>
      <c r="J7" s="23">
        <v>76.81</v>
      </c>
      <c r="K7" s="10">
        <v>3412</v>
      </c>
    </row>
    <row r="8" spans="2:11">
      <c r="B8" s="6" t="s">
        <v>48</v>
      </c>
      <c r="C8" s="8">
        <v>11</v>
      </c>
      <c r="D8" s="8">
        <v>32</v>
      </c>
      <c r="E8" s="8">
        <v>25</v>
      </c>
      <c r="F8" s="9">
        <v>303</v>
      </c>
      <c r="G8" s="9">
        <v>18</v>
      </c>
      <c r="H8" s="28">
        <f>(3.412*F8)/K2</f>
        <v>0.30299999999999999</v>
      </c>
      <c r="I8" s="24"/>
      <c r="J8" s="24"/>
      <c r="K8" s="10">
        <v>3412</v>
      </c>
    </row>
    <row r="9" spans="2:11">
      <c r="B9" s="6" t="s">
        <v>49</v>
      </c>
      <c r="C9" s="8">
        <v>15</v>
      </c>
      <c r="D9" s="8">
        <v>40</v>
      </c>
      <c r="E9" s="7">
        <v>32</v>
      </c>
      <c r="F9" s="9">
        <v>369</v>
      </c>
      <c r="G9" s="9">
        <v>18</v>
      </c>
      <c r="H9" s="28">
        <f>(3.412*F9)/K2</f>
        <v>0.36899999999999999</v>
      </c>
      <c r="I9" s="24"/>
      <c r="J9" s="24"/>
      <c r="K9" s="10">
        <v>3412</v>
      </c>
    </row>
    <row r="10" spans="2:11">
      <c r="B10" s="6" t="s">
        <v>50</v>
      </c>
      <c r="C10" s="8">
        <v>15</v>
      </c>
      <c r="D10" s="8">
        <v>40</v>
      </c>
      <c r="E10" s="10">
        <v>32</v>
      </c>
      <c r="F10" s="9">
        <v>369</v>
      </c>
      <c r="G10" s="9">
        <v>18</v>
      </c>
      <c r="H10" s="28">
        <f>(3.412*F10)/K2</f>
        <v>0.36899999999999999</v>
      </c>
      <c r="I10" s="24"/>
      <c r="J10" s="24"/>
      <c r="K10" s="10">
        <v>3412</v>
      </c>
    </row>
    <row r="11" spans="2:11">
      <c r="B11" s="6" t="s">
        <v>55</v>
      </c>
      <c r="C11" s="12">
        <v>18.5</v>
      </c>
      <c r="D11" s="8">
        <v>46</v>
      </c>
      <c r="E11" s="7">
        <v>38</v>
      </c>
      <c r="F11" s="9">
        <v>443.31</v>
      </c>
      <c r="G11" s="9">
        <v>24</v>
      </c>
      <c r="H11" s="28">
        <f>(3.412*F11)/K2</f>
        <v>0.44330999999999998</v>
      </c>
      <c r="I11" s="23">
        <v>149.26</v>
      </c>
      <c r="J11" s="23">
        <v>87.8</v>
      </c>
      <c r="K11" s="10">
        <v>3412</v>
      </c>
    </row>
    <row r="12" spans="2:11">
      <c r="B12" s="6" t="s">
        <v>51</v>
      </c>
      <c r="C12" s="12">
        <v>18.5</v>
      </c>
      <c r="D12" s="8">
        <v>46</v>
      </c>
      <c r="E12" s="9">
        <v>38</v>
      </c>
      <c r="F12" s="9">
        <v>443.31</v>
      </c>
      <c r="G12" s="9">
        <v>24</v>
      </c>
      <c r="H12" s="28">
        <f>(3.412*F12)/K2</f>
        <v>0.44330999999999998</v>
      </c>
      <c r="I12" s="24"/>
      <c r="J12" s="24"/>
      <c r="K12" s="10">
        <v>3412</v>
      </c>
    </row>
    <row r="13" spans="2:11">
      <c r="B13" s="6" t="s">
        <v>52</v>
      </c>
      <c r="C13" s="8">
        <v>22</v>
      </c>
      <c r="D13" s="8">
        <v>54</v>
      </c>
      <c r="E13" s="9">
        <v>45</v>
      </c>
      <c r="F13" s="9">
        <v>497.05</v>
      </c>
      <c r="G13" s="9">
        <v>24</v>
      </c>
      <c r="H13" s="28">
        <f t="shared" ref="H13:H52" si="0">(3.412*F13)/K3</f>
        <v>0.49704999999999999</v>
      </c>
      <c r="I13" s="24"/>
      <c r="J13" s="24"/>
      <c r="K13" s="10">
        <v>3412</v>
      </c>
    </row>
    <row r="14" spans="2:11">
      <c r="B14" s="6" t="s">
        <v>53</v>
      </c>
      <c r="C14" s="8">
        <v>22</v>
      </c>
      <c r="D14" s="8">
        <v>54</v>
      </c>
      <c r="E14" s="9">
        <v>45</v>
      </c>
      <c r="F14" s="9">
        <v>497.05</v>
      </c>
      <c r="G14" s="9">
        <v>24</v>
      </c>
      <c r="H14" s="28">
        <f t="shared" si="0"/>
        <v>0.49704999999999999</v>
      </c>
      <c r="I14" s="24"/>
      <c r="J14" s="24"/>
      <c r="K14" s="10">
        <v>3412</v>
      </c>
    </row>
    <row r="15" spans="2:11" s="13" customFormat="1">
      <c r="B15" s="6" t="s">
        <v>14</v>
      </c>
      <c r="C15" s="8">
        <v>30</v>
      </c>
      <c r="D15" s="8">
        <v>75</v>
      </c>
      <c r="E15" s="8">
        <v>60</v>
      </c>
      <c r="F15" s="9">
        <v>768</v>
      </c>
      <c r="G15" s="8">
        <v>318</v>
      </c>
      <c r="H15" s="28">
        <f t="shared" si="0"/>
        <v>0.76800000000000002</v>
      </c>
      <c r="I15" s="25">
        <f>J15/J19*I19</f>
        <v>170.6087897227857</v>
      </c>
      <c r="J15" s="25">
        <f>100.45*1</f>
        <v>100.45</v>
      </c>
      <c r="K15" s="10">
        <v>3412</v>
      </c>
    </row>
    <row r="16" spans="2:11" s="13" customFormat="1">
      <c r="B16" s="6" t="s">
        <v>15</v>
      </c>
      <c r="C16" s="8">
        <v>30</v>
      </c>
      <c r="D16" s="8">
        <v>56</v>
      </c>
      <c r="E16" s="8">
        <v>60</v>
      </c>
      <c r="F16" s="14">
        <v>674</v>
      </c>
      <c r="G16" s="9">
        <v>279</v>
      </c>
      <c r="H16" s="28">
        <f t="shared" si="0"/>
        <v>0.67400000000000004</v>
      </c>
      <c r="I16" s="26"/>
      <c r="J16" s="26"/>
      <c r="K16" s="10">
        <v>3412</v>
      </c>
    </row>
    <row r="17" spans="2:11" s="13" customFormat="1">
      <c r="B17" s="6" t="s">
        <v>16</v>
      </c>
      <c r="C17" s="8">
        <v>37</v>
      </c>
      <c r="D17" s="8">
        <v>90</v>
      </c>
      <c r="E17" s="8">
        <v>75</v>
      </c>
      <c r="F17" s="9">
        <v>960</v>
      </c>
      <c r="G17" s="9">
        <v>397</v>
      </c>
      <c r="H17" s="28">
        <f t="shared" si="0"/>
        <v>0.96</v>
      </c>
      <c r="I17" s="26"/>
      <c r="J17" s="26"/>
      <c r="K17" s="10">
        <v>3412</v>
      </c>
    </row>
    <row r="18" spans="2:11" s="13" customFormat="1">
      <c r="B18" s="6" t="s">
        <v>17</v>
      </c>
      <c r="C18" s="8">
        <v>37</v>
      </c>
      <c r="D18" s="8">
        <v>69</v>
      </c>
      <c r="E18" s="8">
        <v>75</v>
      </c>
      <c r="F18" s="9">
        <v>843</v>
      </c>
      <c r="G18" s="9">
        <v>349</v>
      </c>
      <c r="H18" s="28">
        <f t="shared" si="0"/>
        <v>0.84299999999999997</v>
      </c>
      <c r="I18" s="27"/>
      <c r="J18" s="27"/>
      <c r="K18" s="10">
        <v>3412</v>
      </c>
    </row>
    <row r="19" spans="2:11" s="13" customFormat="1">
      <c r="B19" s="6" t="s">
        <v>18</v>
      </c>
      <c r="C19" s="8">
        <v>45</v>
      </c>
      <c r="D19" s="8">
        <v>108</v>
      </c>
      <c r="E19" s="8">
        <v>92</v>
      </c>
      <c r="F19" s="9">
        <v>1050</v>
      </c>
      <c r="G19" s="9">
        <v>350</v>
      </c>
      <c r="H19" s="28">
        <f t="shared" si="0"/>
        <v>1.05</v>
      </c>
      <c r="I19" s="17">
        <f>J19/J21*I21</f>
        <v>340.67407707910758</v>
      </c>
      <c r="J19" s="17">
        <f>100.29*2</f>
        <v>200.58</v>
      </c>
      <c r="K19" s="10">
        <v>3412</v>
      </c>
    </row>
    <row r="20" spans="2:11" s="13" customFormat="1">
      <c r="B20" s="6" t="s">
        <v>19</v>
      </c>
      <c r="C20" s="8">
        <v>45</v>
      </c>
      <c r="D20" s="8">
        <v>101</v>
      </c>
      <c r="E20" s="8">
        <v>92</v>
      </c>
      <c r="F20" s="8">
        <v>1090</v>
      </c>
      <c r="G20" s="8">
        <v>370</v>
      </c>
      <c r="H20" s="28">
        <f t="shared" si="0"/>
        <v>1.0900000000000001</v>
      </c>
      <c r="I20" s="18"/>
      <c r="J20" s="18"/>
      <c r="K20" s="10">
        <v>3412</v>
      </c>
    </row>
    <row r="21" spans="2:11" s="13" customFormat="1">
      <c r="B21" s="6" t="s">
        <v>20</v>
      </c>
      <c r="C21" s="8">
        <v>55</v>
      </c>
      <c r="D21" s="8">
        <v>142</v>
      </c>
      <c r="E21" s="8">
        <v>115</v>
      </c>
      <c r="F21" s="15">
        <v>1837</v>
      </c>
      <c r="G21" s="15">
        <v>524</v>
      </c>
      <c r="H21" s="28">
        <f t="shared" si="0"/>
        <v>1.837</v>
      </c>
      <c r="I21" s="19">
        <f>6.28*120</f>
        <v>753.6</v>
      </c>
      <c r="J21" s="17">
        <f>221.85*2</f>
        <v>443.7</v>
      </c>
      <c r="K21" s="10">
        <v>3412</v>
      </c>
    </row>
    <row r="22" spans="2:11" s="13" customFormat="1">
      <c r="B22" s="6" t="s">
        <v>21</v>
      </c>
      <c r="C22" s="8">
        <v>55</v>
      </c>
      <c r="D22" s="8">
        <v>117</v>
      </c>
      <c r="E22" s="8">
        <v>115</v>
      </c>
      <c r="F22" s="15">
        <v>1330</v>
      </c>
      <c r="G22" s="15">
        <v>381</v>
      </c>
      <c r="H22" s="28">
        <f t="shared" si="0"/>
        <v>1.33</v>
      </c>
      <c r="I22" s="20"/>
      <c r="J22" s="22"/>
      <c r="K22" s="10">
        <v>3412</v>
      </c>
    </row>
    <row r="23" spans="2:11" s="13" customFormat="1">
      <c r="B23" s="6" t="s">
        <v>22</v>
      </c>
      <c r="C23" s="8">
        <v>75</v>
      </c>
      <c r="D23" s="8">
        <v>177</v>
      </c>
      <c r="E23" s="8">
        <v>150</v>
      </c>
      <c r="F23" s="15">
        <v>2400</v>
      </c>
      <c r="G23" s="15">
        <v>654</v>
      </c>
      <c r="H23" s="28">
        <f t="shared" si="0"/>
        <v>2.4</v>
      </c>
      <c r="I23" s="20"/>
      <c r="J23" s="22"/>
      <c r="K23" s="10">
        <v>3412</v>
      </c>
    </row>
    <row r="24" spans="2:11" s="13" customFormat="1">
      <c r="B24" s="6" t="s">
        <v>23</v>
      </c>
      <c r="C24" s="8">
        <v>75</v>
      </c>
      <c r="D24" s="8">
        <v>149</v>
      </c>
      <c r="E24" s="8">
        <v>150</v>
      </c>
      <c r="F24" s="15">
        <v>1753</v>
      </c>
      <c r="G24" s="15">
        <v>478</v>
      </c>
      <c r="H24" s="28">
        <f t="shared" si="0"/>
        <v>1.7529999999999999</v>
      </c>
      <c r="I24" s="20"/>
      <c r="J24" s="22"/>
      <c r="K24" s="10">
        <v>3412</v>
      </c>
    </row>
    <row r="25" spans="2:11" s="13" customFormat="1">
      <c r="B25" s="6" t="s">
        <v>24</v>
      </c>
      <c r="C25" s="8">
        <v>90</v>
      </c>
      <c r="D25" s="8">
        <v>200</v>
      </c>
      <c r="E25" s="8">
        <v>180</v>
      </c>
      <c r="F25" s="15">
        <v>2880</v>
      </c>
      <c r="G25" s="15">
        <v>811</v>
      </c>
      <c r="H25" s="28">
        <f t="shared" si="0"/>
        <v>2.88</v>
      </c>
      <c r="I25" s="20"/>
      <c r="J25" s="22"/>
      <c r="K25" s="10">
        <v>3412</v>
      </c>
    </row>
    <row r="26" spans="2:11" s="13" customFormat="1">
      <c r="B26" s="6" t="s">
        <v>25</v>
      </c>
      <c r="C26" s="8">
        <v>90</v>
      </c>
      <c r="D26" s="8">
        <v>171</v>
      </c>
      <c r="E26" s="8">
        <v>180</v>
      </c>
      <c r="F26" s="15">
        <v>2082</v>
      </c>
      <c r="G26" s="15">
        <v>587</v>
      </c>
      <c r="H26" s="28">
        <f t="shared" si="0"/>
        <v>2.0819999999999999</v>
      </c>
      <c r="I26" s="21"/>
      <c r="J26" s="18"/>
      <c r="K26" s="10">
        <v>3412</v>
      </c>
    </row>
    <row r="27" spans="2:11" s="13" customFormat="1">
      <c r="B27" s="6" t="s">
        <v>26</v>
      </c>
      <c r="C27" s="8">
        <v>110</v>
      </c>
      <c r="D27" s="8">
        <v>240</v>
      </c>
      <c r="E27" s="8">
        <v>215</v>
      </c>
      <c r="F27" s="15">
        <v>2490</v>
      </c>
      <c r="G27" s="15">
        <v>765</v>
      </c>
      <c r="H27" s="28">
        <f t="shared" si="0"/>
        <v>2.4899999999999998</v>
      </c>
      <c r="I27" s="17">
        <f>J27/J21*I21</f>
        <v>849.29038539553767</v>
      </c>
      <c r="J27" s="17">
        <f>250.02*2</f>
        <v>500.04</v>
      </c>
      <c r="K27" s="10">
        <v>3412</v>
      </c>
    </row>
    <row r="28" spans="2:11" s="13" customFormat="1">
      <c r="B28" s="6" t="s">
        <v>27</v>
      </c>
      <c r="C28" s="9">
        <v>110</v>
      </c>
      <c r="D28" s="8">
        <v>205</v>
      </c>
      <c r="E28" s="8">
        <v>215</v>
      </c>
      <c r="F28" s="15">
        <v>2114</v>
      </c>
      <c r="G28" s="15">
        <v>650</v>
      </c>
      <c r="H28" s="28">
        <f t="shared" si="0"/>
        <v>2.1139999999999999</v>
      </c>
      <c r="I28" s="22"/>
      <c r="J28" s="22"/>
      <c r="K28" s="10">
        <v>3412</v>
      </c>
    </row>
    <row r="29" spans="2:11" s="13" customFormat="1">
      <c r="B29" s="6" t="s">
        <v>28</v>
      </c>
      <c r="C29" s="9">
        <v>132</v>
      </c>
      <c r="D29" s="8">
        <v>278</v>
      </c>
      <c r="E29" s="8">
        <v>250</v>
      </c>
      <c r="F29" s="15">
        <v>2780</v>
      </c>
      <c r="G29" s="15">
        <v>854</v>
      </c>
      <c r="H29" s="28">
        <f t="shared" si="0"/>
        <v>2.7800000000000002</v>
      </c>
      <c r="I29" s="22"/>
      <c r="J29" s="22"/>
      <c r="K29" s="10">
        <v>3412</v>
      </c>
    </row>
    <row r="30" spans="2:11" s="13" customFormat="1">
      <c r="B30" s="6" t="s">
        <v>29</v>
      </c>
      <c r="C30" s="9">
        <v>132</v>
      </c>
      <c r="D30" s="8">
        <v>235</v>
      </c>
      <c r="E30" s="8">
        <v>250</v>
      </c>
      <c r="F30" s="15">
        <v>2360</v>
      </c>
      <c r="G30" s="15">
        <v>725</v>
      </c>
      <c r="H30" s="28">
        <f t="shared" si="0"/>
        <v>2.36</v>
      </c>
      <c r="I30" s="18"/>
      <c r="J30" s="18"/>
      <c r="K30" s="10">
        <v>3412</v>
      </c>
    </row>
    <row r="31" spans="2:11">
      <c r="B31" s="6" t="s">
        <v>9</v>
      </c>
      <c r="C31" s="8">
        <v>160</v>
      </c>
      <c r="D31" s="8">
        <v>296</v>
      </c>
      <c r="E31" s="8">
        <v>305</v>
      </c>
      <c r="F31" s="9">
        <v>2890</v>
      </c>
      <c r="G31" s="8">
        <v>779</v>
      </c>
      <c r="H31" s="28">
        <f t="shared" si="0"/>
        <v>2.89</v>
      </c>
      <c r="I31" s="25">
        <f>721.6*2</f>
        <v>1443.2</v>
      </c>
      <c r="J31" s="25">
        <f>425*2</f>
        <v>850</v>
      </c>
      <c r="K31" s="10">
        <v>3412</v>
      </c>
    </row>
    <row r="32" spans="2:11">
      <c r="B32" s="6" t="s">
        <v>2</v>
      </c>
      <c r="C32" s="8">
        <v>160</v>
      </c>
      <c r="D32" s="8">
        <v>310</v>
      </c>
      <c r="E32" s="8">
        <v>305</v>
      </c>
      <c r="F32" s="14">
        <v>2648</v>
      </c>
      <c r="G32" s="9">
        <v>686</v>
      </c>
      <c r="H32" s="28">
        <f t="shared" si="0"/>
        <v>2.6480000000000001</v>
      </c>
      <c r="I32" s="26"/>
      <c r="J32" s="26"/>
      <c r="K32" s="10">
        <v>3412</v>
      </c>
    </row>
    <row r="33" spans="2:11">
      <c r="B33" s="6" t="s">
        <v>3</v>
      </c>
      <c r="C33" s="8">
        <v>185</v>
      </c>
      <c r="D33" s="8">
        <v>320</v>
      </c>
      <c r="E33" s="8">
        <v>330</v>
      </c>
      <c r="F33" s="9">
        <v>3140</v>
      </c>
      <c r="G33" s="9">
        <v>832</v>
      </c>
      <c r="H33" s="28">
        <f t="shared" si="0"/>
        <v>3.14</v>
      </c>
      <c r="I33" s="26"/>
      <c r="J33" s="26"/>
      <c r="K33" s="10">
        <v>3412</v>
      </c>
    </row>
    <row r="34" spans="2:11">
      <c r="B34" s="6" t="s">
        <v>4</v>
      </c>
      <c r="C34" s="8">
        <v>185</v>
      </c>
      <c r="D34" s="8">
        <v>335</v>
      </c>
      <c r="E34" s="8">
        <v>330</v>
      </c>
      <c r="F34" s="9">
        <v>2898</v>
      </c>
      <c r="G34" s="9">
        <v>739</v>
      </c>
      <c r="H34" s="28">
        <f t="shared" si="0"/>
        <v>2.8980000000000001</v>
      </c>
      <c r="I34" s="27"/>
      <c r="J34" s="27"/>
      <c r="K34" s="10">
        <v>3412</v>
      </c>
    </row>
    <row r="35" spans="2:11">
      <c r="B35" s="6" t="s">
        <v>0</v>
      </c>
      <c r="C35" s="8">
        <v>200</v>
      </c>
      <c r="D35" s="8">
        <v>350</v>
      </c>
      <c r="E35" s="8">
        <v>380</v>
      </c>
      <c r="F35" s="9">
        <v>3692</v>
      </c>
      <c r="G35" s="9">
        <v>926</v>
      </c>
      <c r="H35" s="28">
        <f t="shared" si="0"/>
        <v>3.6919999999999997</v>
      </c>
      <c r="I35" s="17">
        <f>899*2</f>
        <v>1798</v>
      </c>
      <c r="J35" s="17">
        <f>530*2</f>
        <v>1060</v>
      </c>
      <c r="K35" s="10">
        <v>3412</v>
      </c>
    </row>
    <row r="36" spans="2:11">
      <c r="B36" s="6" t="s">
        <v>5</v>
      </c>
      <c r="C36" s="8">
        <v>200</v>
      </c>
      <c r="D36" s="8">
        <v>385</v>
      </c>
      <c r="E36" s="8">
        <v>380</v>
      </c>
      <c r="F36" s="14">
        <v>3453</v>
      </c>
      <c r="G36" s="9">
        <v>834</v>
      </c>
      <c r="H36" s="28">
        <f t="shared" si="0"/>
        <v>3.4530000000000003</v>
      </c>
      <c r="I36" s="18"/>
      <c r="J36" s="18"/>
      <c r="K36" s="10">
        <v>3412</v>
      </c>
    </row>
    <row r="37" spans="2:11">
      <c r="B37" s="6" t="s">
        <v>1</v>
      </c>
      <c r="C37" s="8">
        <v>220</v>
      </c>
      <c r="D37" s="8">
        <v>411</v>
      </c>
      <c r="E37" s="8">
        <v>425</v>
      </c>
      <c r="F37" s="9">
        <v>4547</v>
      </c>
      <c r="G37" s="9">
        <v>1242</v>
      </c>
      <c r="H37" s="28">
        <f t="shared" si="0"/>
        <v>4.5469999999999997</v>
      </c>
      <c r="I37" s="17">
        <f>899*2</f>
        <v>1798</v>
      </c>
      <c r="J37" s="17">
        <f>530*2</f>
        <v>1060</v>
      </c>
      <c r="K37" s="10">
        <v>3412</v>
      </c>
    </row>
    <row r="38" spans="2:11">
      <c r="B38" s="6" t="s">
        <v>6</v>
      </c>
      <c r="C38" s="9">
        <v>220</v>
      </c>
      <c r="D38" s="9">
        <v>430</v>
      </c>
      <c r="E38" s="9">
        <v>425</v>
      </c>
      <c r="F38" s="9">
        <v>3911</v>
      </c>
      <c r="G38" s="9">
        <v>1000</v>
      </c>
      <c r="H38" s="28">
        <f t="shared" si="0"/>
        <v>3.911</v>
      </c>
      <c r="I38" s="22"/>
      <c r="J38" s="22"/>
      <c r="K38" s="10">
        <v>3412</v>
      </c>
    </row>
    <row r="39" spans="2:11">
      <c r="B39" s="6" t="s">
        <v>7</v>
      </c>
      <c r="C39" s="9">
        <v>250</v>
      </c>
      <c r="D39" s="9">
        <v>444</v>
      </c>
      <c r="E39" s="9">
        <v>460</v>
      </c>
      <c r="F39" s="9">
        <v>5026</v>
      </c>
      <c r="G39" s="9">
        <v>1337</v>
      </c>
      <c r="H39" s="28">
        <f t="shared" si="0"/>
        <v>5.0259999999999998</v>
      </c>
      <c r="I39" s="22"/>
      <c r="J39" s="22"/>
      <c r="K39" s="10">
        <v>3412</v>
      </c>
    </row>
    <row r="40" spans="2:11">
      <c r="B40" s="6" t="s">
        <v>8</v>
      </c>
      <c r="C40" s="9">
        <v>250</v>
      </c>
      <c r="D40" s="9">
        <v>465</v>
      </c>
      <c r="E40" s="9">
        <v>460</v>
      </c>
      <c r="F40" s="9">
        <v>4393</v>
      </c>
      <c r="G40" s="9">
        <v>1095</v>
      </c>
      <c r="H40" s="28">
        <f t="shared" si="0"/>
        <v>4.3929999999999998</v>
      </c>
      <c r="I40" s="18"/>
      <c r="J40" s="18"/>
      <c r="K40" s="10">
        <v>3412</v>
      </c>
    </row>
    <row r="41" spans="2:11">
      <c r="B41" s="6" t="s">
        <v>30</v>
      </c>
      <c r="C41" s="9">
        <v>280</v>
      </c>
      <c r="D41" s="9">
        <v>485</v>
      </c>
      <c r="E41" s="9">
        <v>530</v>
      </c>
      <c r="F41" s="15">
        <v>5136</v>
      </c>
      <c r="G41" s="15">
        <v>1284</v>
      </c>
      <c r="H41" s="28">
        <f t="shared" si="0"/>
        <v>5.1360000000000001</v>
      </c>
      <c r="I41" s="19">
        <f>899*3</f>
        <v>2697</v>
      </c>
      <c r="J41" s="19">
        <f>530*3</f>
        <v>1590</v>
      </c>
      <c r="K41" s="10">
        <v>3412</v>
      </c>
    </row>
    <row r="42" spans="2:11">
      <c r="B42" s="6" t="s">
        <v>31</v>
      </c>
      <c r="C42" s="9">
        <v>280</v>
      </c>
      <c r="D42" s="9">
        <v>540</v>
      </c>
      <c r="E42" s="9">
        <v>530</v>
      </c>
      <c r="F42" s="16">
        <v>5649</v>
      </c>
      <c r="G42" s="15">
        <v>1541</v>
      </c>
      <c r="H42" s="28">
        <f t="shared" si="0"/>
        <v>5.649</v>
      </c>
      <c r="I42" s="20"/>
      <c r="J42" s="20"/>
      <c r="K42" s="10">
        <v>3412</v>
      </c>
    </row>
    <row r="43" spans="2:11">
      <c r="B43" s="6" t="s">
        <v>32</v>
      </c>
      <c r="C43" s="9">
        <v>315</v>
      </c>
      <c r="D43" s="9">
        <v>550</v>
      </c>
      <c r="E43" s="9">
        <v>600</v>
      </c>
      <c r="F43" s="15">
        <v>5814</v>
      </c>
      <c r="G43" s="15">
        <v>1454</v>
      </c>
      <c r="H43" s="28">
        <f t="shared" si="0"/>
        <v>5.8139999999999992</v>
      </c>
      <c r="I43" s="20"/>
      <c r="J43" s="20"/>
      <c r="K43" s="10">
        <v>3412</v>
      </c>
    </row>
    <row r="44" spans="2:11">
      <c r="B44" s="6" t="s">
        <v>33</v>
      </c>
      <c r="C44" s="9">
        <v>315</v>
      </c>
      <c r="D44" s="9">
        <v>605</v>
      </c>
      <c r="E44" s="9">
        <v>600</v>
      </c>
      <c r="F44" s="16">
        <v>6395</v>
      </c>
      <c r="G44" s="15">
        <v>1744</v>
      </c>
      <c r="H44" s="28">
        <f t="shared" si="0"/>
        <v>6.3949999999999996</v>
      </c>
      <c r="I44" s="20"/>
      <c r="J44" s="20"/>
      <c r="K44" s="10">
        <v>3412</v>
      </c>
    </row>
    <row r="45" spans="2:11">
      <c r="B45" s="6" t="s">
        <v>34</v>
      </c>
      <c r="C45" s="9">
        <v>355</v>
      </c>
      <c r="D45" s="9">
        <v>600</v>
      </c>
      <c r="E45" s="9">
        <v>650</v>
      </c>
      <c r="F45" s="15">
        <v>6299</v>
      </c>
      <c r="G45" s="15">
        <v>1575</v>
      </c>
      <c r="H45" s="28">
        <f t="shared" si="0"/>
        <v>6.2989999999999995</v>
      </c>
      <c r="I45" s="20"/>
      <c r="J45" s="20"/>
      <c r="K45" s="10">
        <v>3412</v>
      </c>
    </row>
    <row r="46" spans="2:11">
      <c r="B46" s="6" t="s">
        <v>35</v>
      </c>
      <c r="C46" s="9">
        <v>355</v>
      </c>
      <c r="D46" s="9">
        <v>655</v>
      </c>
      <c r="E46" s="9">
        <v>650</v>
      </c>
      <c r="F46" s="16">
        <v>6928</v>
      </c>
      <c r="G46" s="15">
        <v>1890</v>
      </c>
      <c r="H46" s="28">
        <f t="shared" si="0"/>
        <v>6.9279999999999999</v>
      </c>
      <c r="I46" s="21"/>
      <c r="J46" s="21"/>
      <c r="K46" s="10">
        <v>3412</v>
      </c>
    </row>
    <row r="47" spans="2:11">
      <c r="B47" s="6" t="s">
        <v>40</v>
      </c>
      <c r="C47" s="9">
        <v>400</v>
      </c>
      <c r="D47" s="9">
        <v>660</v>
      </c>
      <c r="E47" s="9">
        <v>720</v>
      </c>
      <c r="F47" s="15">
        <v>6976</v>
      </c>
      <c r="G47" s="15">
        <v>1744</v>
      </c>
      <c r="H47" s="28">
        <f t="shared" si="0"/>
        <v>6.976</v>
      </c>
      <c r="I47" s="19">
        <f>899*3</f>
        <v>2697</v>
      </c>
      <c r="J47" s="19">
        <f>530*3</f>
        <v>1590</v>
      </c>
      <c r="K47" s="10">
        <v>3412</v>
      </c>
    </row>
    <row r="48" spans="2:11">
      <c r="B48" s="6" t="s">
        <v>41</v>
      </c>
      <c r="C48" s="9">
        <v>400</v>
      </c>
      <c r="D48" s="9">
        <v>680</v>
      </c>
      <c r="E48" s="9">
        <v>720</v>
      </c>
      <c r="F48" s="15">
        <v>7674</v>
      </c>
      <c r="G48" s="15">
        <v>2087</v>
      </c>
      <c r="H48" s="28">
        <f t="shared" si="0"/>
        <v>7.6739999999999995</v>
      </c>
      <c r="I48" s="20"/>
      <c r="J48" s="20"/>
      <c r="K48" s="10">
        <v>3412</v>
      </c>
    </row>
    <row r="49" spans="2:11">
      <c r="B49" s="6" t="s">
        <v>36</v>
      </c>
      <c r="C49" s="9">
        <v>450</v>
      </c>
      <c r="D49" s="9">
        <v>745</v>
      </c>
      <c r="E49" s="9">
        <v>820</v>
      </c>
      <c r="F49" s="15">
        <v>7946</v>
      </c>
      <c r="G49" s="15">
        <v>2092</v>
      </c>
      <c r="H49" s="28">
        <f t="shared" si="0"/>
        <v>7.9459999999999997</v>
      </c>
      <c r="I49" s="20"/>
      <c r="J49" s="20"/>
      <c r="K49" s="10">
        <v>3412</v>
      </c>
    </row>
    <row r="50" spans="2:11">
      <c r="B50" s="6" t="s">
        <v>37</v>
      </c>
      <c r="C50" s="9">
        <v>450</v>
      </c>
      <c r="D50" s="9">
        <v>760</v>
      </c>
      <c r="E50" s="9">
        <v>820</v>
      </c>
      <c r="F50" s="15">
        <v>8740</v>
      </c>
      <c r="G50" s="15">
        <v>2330</v>
      </c>
      <c r="H50" s="28">
        <f t="shared" si="0"/>
        <v>8.74</v>
      </c>
      <c r="I50" s="20"/>
      <c r="J50" s="20"/>
      <c r="K50" s="10">
        <v>3412</v>
      </c>
    </row>
    <row r="51" spans="2:11">
      <c r="B51" s="6" t="s">
        <v>38</v>
      </c>
      <c r="C51" s="9">
        <v>500</v>
      </c>
      <c r="D51" s="9">
        <v>800</v>
      </c>
      <c r="E51" s="9">
        <v>860</v>
      </c>
      <c r="F51" s="15">
        <v>8333</v>
      </c>
      <c r="G51" s="15">
        <v>2223</v>
      </c>
      <c r="H51" s="28">
        <f t="shared" si="0"/>
        <v>8.3330000000000002</v>
      </c>
      <c r="I51" s="20"/>
      <c r="J51" s="20"/>
      <c r="K51" s="10">
        <v>3412</v>
      </c>
    </row>
    <row r="52" spans="2:11">
      <c r="B52" s="6" t="s">
        <v>39</v>
      </c>
      <c r="C52" s="9">
        <v>500</v>
      </c>
      <c r="D52" s="9">
        <v>825</v>
      </c>
      <c r="E52" s="9">
        <v>860</v>
      </c>
      <c r="F52" s="15">
        <v>9166</v>
      </c>
      <c r="G52" s="15">
        <v>2527</v>
      </c>
      <c r="H52" s="28">
        <f t="shared" si="0"/>
        <v>9.1660000000000004</v>
      </c>
      <c r="I52" s="21"/>
      <c r="J52" s="21"/>
      <c r="K52" s="10">
        <v>3412</v>
      </c>
    </row>
  </sheetData>
  <mergeCells count="24">
    <mergeCell ref="I27:I30"/>
    <mergeCell ref="J27:J30"/>
    <mergeCell ref="I15:I18"/>
    <mergeCell ref="J15:J18"/>
    <mergeCell ref="I41:I46"/>
    <mergeCell ref="J41:J46"/>
    <mergeCell ref="I47:I52"/>
    <mergeCell ref="J47:J52"/>
    <mergeCell ref="I31:I34"/>
    <mergeCell ref="J31:J34"/>
    <mergeCell ref="I35:I36"/>
    <mergeCell ref="J35:J36"/>
    <mergeCell ref="I37:I40"/>
    <mergeCell ref="J37:J40"/>
    <mergeCell ref="I19:I20"/>
    <mergeCell ref="J19:J20"/>
    <mergeCell ref="I21:I26"/>
    <mergeCell ref="J21:J26"/>
    <mergeCell ref="I5:I6"/>
    <mergeCell ref="J5:J6"/>
    <mergeCell ref="I7:I10"/>
    <mergeCell ref="J7:J10"/>
    <mergeCell ref="J11:J14"/>
    <mergeCell ref="I11:I1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28"/>
  <sheetViews>
    <sheetView workbookViewId="0">
      <selection activeCell="A42" sqref="A42"/>
    </sheetView>
  </sheetViews>
  <sheetFormatPr defaultRowHeight="14.25"/>
  <cols>
    <col min="6" max="6" width="21.75" customWidth="1"/>
  </cols>
  <sheetData>
    <row r="10" spans="3:11">
      <c r="C10" s="1"/>
      <c r="D10" s="1"/>
      <c r="E10" s="1"/>
      <c r="F10" s="1"/>
      <c r="G10" s="1"/>
      <c r="H10" s="1"/>
      <c r="I10" s="1"/>
      <c r="J10" s="1"/>
      <c r="K10" s="1"/>
    </row>
    <row r="11" spans="3:11">
      <c r="C11" s="1"/>
      <c r="D11" s="1"/>
      <c r="E11" s="1"/>
      <c r="F11" s="1"/>
      <c r="G11" s="1"/>
      <c r="H11" s="1"/>
      <c r="I11" s="1"/>
      <c r="J11" s="1"/>
      <c r="K11" s="1"/>
    </row>
    <row r="12" spans="3:11">
      <c r="C12" s="1"/>
      <c r="D12" s="1"/>
      <c r="E12" s="1"/>
      <c r="F12" s="1"/>
      <c r="G12" s="1"/>
      <c r="H12" s="1"/>
      <c r="I12" s="1"/>
      <c r="J12" s="1"/>
      <c r="K12" s="1"/>
    </row>
    <row r="13" spans="3:11">
      <c r="C13" s="1"/>
      <c r="D13" s="1"/>
      <c r="E13" s="1"/>
      <c r="F13" s="1"/>
      <c r="G13" s="1"/>
      <c r="H13" s="1"/>
      <c r="I13" s="1"/>
      <c r="J13" s="1"/>
      <c r="K13" s="1"/>
    </row>
    <row r="14" spans="3:11">
      <c r="C14" s="1"/>
      <c r="D14" s="1"/>
      <c r="E14" s="1"/>
      <c r="F14" s="1"/>
      <c r="G14" s="1"/>
      <c r="H14" s="1"/>
      <c r="I14" s="1"/>
      <c r="J14" s="1"/>
      <c r="K14" s="1"/>
    </row>
    <row r="15" spans="3:11">
      <c r="C15" s="1"/>
      <c r="D15" s="1"/>
      <c r="E15" s="1"/>
      <c r="F15" s="1"/>
      <c r="G15" s="1"/>
      <c r="H15" s="1"/>
      <c r="I15" s="1"/>
      <c r="J15" s="1"/>
      <c r="K15" s="1"/>
    </row>
    <row r="16" spans="3:11">
      <c r="C16" s="1"/>
      <c r="D16" s="1"/>
      <c r="E16" s="1"/>
      <c r="F16" s="1"/>
      <c r="G16" s="1"/>
      <c r="H16" s="1"/>
      <c r="I16" s="1"/>
      <c r="J16" s="1"/>
      <c r="K16" s="1"/>
    </row>
    <row r="17" spans="3:11">
      <c r="C17" s="1"/>
      <c r="D17" s="1"/>
      <c r="E17" s="1"/>
      <c r="F17" s="1"/>
      <c r="G17" s="1"/>
      <c r="H17" s="1"/>
      <c r="I17" s="1"/>
      <c r="J17" s="1"/>
      <c r="K17" s="1"/>
    </row>
    <row r="18" spans="3:11">
      <c r="C18" s="1"/>
      <c r="D18" s="1"/>
      <c r="E18" s="1" t="s">
        <v>12</v>
      </c>
      <c r="F18" s="1" t="s">
        <v>13</v>
      </c>
      <c r="G18" s="1" t="s">
        <v>10</v>
      </c>
      <c r="H18" s="1" t="s">
        <v>11</v>
      </c>
      <c r="I18" s="1"/>
      <c r="J18" s="1"/>
      <c r="K18" s="1"/>
    </row>
    <row r="19" spans="3:11">
      <c r="C19" s="1"/>
      <c r="D19" s="1"/>
      <c r="E19" s="1">
        <v>1</v>
      </c>
      <c r="F19" s="1">
        <v>2.9307999999999998E-4</v>
      </c>
      <c r="G19" s="1">
        <f>F19*1000</f>
        <v>0.29307999999999995</v>
      </c>
      <c r="H19" s="1">
        <f>1/G19</f>
        <v>3.4120376688958651</v>
      </c>
      <c r="I19" s="1"/>
      <c r="J19" s="1"/>
      <c r="K19" s="1"/>
    </row>
    <row r="20" spans="3:11">
      <c r="C20" s="1"/>
      <c r="D20" s="1"/>
      <c r="E20" s="1"/>
      <c r="F20" s="1"/>
      <c r="G20" s="1"/>
      <c r="H20" s="1"/>
      <c r="I20" s="1"/>
      <c r="J20" s="1"/>
      <c r="K20" s="1"/>
    </row>
    <row r="21" spans="3:11">
      <c r="C21" s="1"/>
      <c r="D21" s="1"/>
      <c r="E21" s="1"/>
      <c r="F21" s="1"/>
      <c r="G21" s="1"/>
      <c r="H21" s="1"/>
      <c r="I21" s="1"/>
      <c r="J21" s="1"/>
      <c r="K21" s="1"/>
    </row>
    <row r="22" spans="3:11">
      <c r="C22" s="1"/>
      <c r="D22" s="1"/>
      <c r="E22" s="1"/>
      <c r="F22" s="1"/>
      <c r="G22" s="1"/>
      <c r="H22" s="1"/>
      <c r="I22" s="1"/>
      <c r="J22" s="1"/>
      <c r="K22" s="1"/>
    </row>
    <row r="23" spans="3:11">
      <c r="C23" s="1"/>
      <c r="D23" s="1"/>
      <c r="E23" s="1"/>
      <c r="F23" s="1"/>
      <c r="G23" s="1"/>
      <c r="H23" s="1"/>
      <c r="I23" s="1"/>
      <c r="J23" s="1"/>
      <c r="K23" s="1"/>
    </row>
    <row r="24" spans="3:11">
      <c r="C24" s="1"/>
      <c r="D24" s="1"/>
      <c r="E24" s="1"/>
      <c r="F24" s="1"/>
      <c r="G24" s="1"/>
      <c r="H24" s="1"/>
      <c r="I24" s="1"/>
      <c r="J24" s="1"/>
      <c r="K24" s="1"/>
    </row>
    <row r="25" spans="3:11">
      <c r="C25" s="1"/>
      <c r="D25" s="1"/>
      <c r="E25" s="1"/>
      <c r="F25" s="1"/>
      <c r="G25" s="1"/>
      <c r="H25" s="1"/>
      <c r="I25" s="1"/>
      <c r="J25" s="1"/>
      <c r="K25" s="1"/>
    </row>
    <row r="26" spans="3:11">
      <c r="C26" s="1"/>
      <c r="D26" s="1"/>
      <c r="E26" s="1"/>
      <c r="F26" s="1"/>
      <c r="G26" s="1"/>
      <c r="H26" s="1"/>
      <c r="I26" s="1"/>
      <c r="J26" s="1"/>
      <c r="K26" s="1"/>
    </row>
    <row r="27" spans="3:11">
      <c r="C27" s="1"/>
      <c r="D27" s="1"/>
      <c r="E27" s="1"/>
      <c r="F27" s="1"/>
      <c r="G27" s="1"/>
      <c r="H27" s="1"/>
      <c r="I27" s="1"/>
      <c r="J27" s="1"/>
      <c r="K27" s="1"/>
    </row>
    <row r="28" spans="3:11">
      <c r="C28" s="1"/>
      <c r="D28" s="1"/>
      <c r="E28" s="1"/>
      <c r="F28" s="1"/>
      <c r="G28" s="1"/>
      <c r="H28" s="1"/>
      <c r="I28" s="1"/>
      <c r="J28" s="1"/>
      <c r="K28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GD270系列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2024-05-22T06:42:21Z</dcterms:modified>
</cp:coreProperties>
</file>